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75" windowHeight="9210" activeTab="0"/>
  </bookViews>
  <sheets>
    <sheet name="Лист1" sheetId="1" r:id="rId1"/>
    <sheet name="Отчет о совместимости" sheetId="2" r:id="rId2"/>
  </sheets>
  <definedNames/>
  <calcPr fullCalcOnLoad="1" refMode="R1C1"/>
</workbook>
</file>

<file path=xl/sharedStrings.xml><?xml version="1.0" encoding="utf-8"?>
<sst xmlns="http://schemas.openxmlformats.org/spreadsheetml/2006/main" count="238" uniqueCount="197">
  <si>
    <t>№ п.п.</t>
  </si>
  <si>
    <t xml:space="preserve">                      Статья</t>
  </si>
  <si>
    <t>Тариф руб.</t>
  </si>
  <si>
    <t xml:space="preserve">   ед.изм.</t>
  </si>
  <si>
    <t xml:space="preserve">    Кол-во</t>
  </si>
  <si>
    <t xml:space="preserve">         Сумма руб.</t>
  </si>
  <si>
    <t xml:space="preserve">   план </t>
  </si>
  <si>
    <t xml:space="preserve">   факт</t>
  </si>
  <si>
    <t>1</t>
  </si>
  <si>
    <t>кв.м</t>
  </si>
  <si>
    <t>Содержание общего имущества нежил.</t>
  </si>
  <si>
    <t>1.1.2</t>
  </si>
  <si>
    <t>Содержание и ремонт помещения</t>
  </si>
  <si>
    <t>1.1.3</t>
  </si>
  <si>
    <t>Содержание паркинга</t>
  </si>
  <si>
    <t>1.2</t>
  </si>
  <si>
    <t>Обслуживание лифтов жил.пом. выс.часть</t>
  </si>
  <si>
    <t>1.2.1</t>
  </si>
  <si>
    <t>Обслуживание лифтов жил. низкоэт.часть</t>
  </si>
  <si>
    <t>1.2.2</t>
  </si>
  <si>
    <t>Обслуживание лифта в паркинг</t>
  </si>
  <si>
    <t>1.3</t>
  </si>
  <si>
    <t>1.3.1</t>
  </si>
  <si>
    <t>Сан. содержание придом.тер. нежил</t>
  </si>
  <si>
    <t>1.4</t>
  </si>
  <si>
    <t>1.4.1</t>
  </si>
  <si>
    <t>1.5</t>
  </si>
  <si>
    <t>Обслуживание вентиляции нежил.</t>
  </si>
  <si>
    <t>пом.</t>
  </si>
  <si>
    <t>1.6</t>
  </si>
  <si>
    <t>Содержание АСПЗ жил.</t>
  </si>
  <si>
    <t>Содержание АСПЗ нежил.</t>
  </si>
  <si>
    <t>Содержание АСПЗ парк.</t>
  </si>
  <si>
    <t>место</t>
  </si>
  <si>
    <t>1.6.1</t>
  </si>
  <si>
    <t>1.6.2</t>
  </si>
  <si>
    <t>1.7</t>
  </si>
  <si>
    <t>Содержание АУП жил.</t>
  </si>
  <si>
    <t>Содержание АУП нежил.</t>
  </si>
  <si>
    <t>Содержание АУП пар.</t>
  </si>
  <si>
    <t>1.7.1</t>
  </si>
  <si>
    <t>1.7.2</t>
  </si>
  <si>
    <t>1.8</t>
  </si>
  <si>
    <t>Содержание ОДС жил.</t>
  </si>
  <si>
    <t>1.8.1</t>
  </si>
  <si>
    <t>Содержание ОДС нежил.</t>
  </si>
  <si>
    <t>1.9</t>
  </si>
  <si>
    <t>2</t>
  </si>
  <si>
    <t>2.1</t>
  </si>
  <si>
    <t>куб.м.</t>
  </si>
  <si>
    <t>2.1.1</t>
  </si>
  <si>
    <t>2.2</t>
  </si>
  <si>
    <t>2.2.1</t>
  </si>
  <si>
    <t>2.3</t>
  </si>
  <si>
    <t>кв.м.</t>
  </si>
  <si>
    <t>2.3.1</t>
  </si>
  <si>
    <t>2.4</t>
  </si>
  <si>
    <t>3</t>
  </si>
  <si>
    <t>Прочие услуги</t>
  </si>
  <si>
    <t>3.1</t>
  </si>
  <si>
    <t>кв.</t>
  </si>
  <si>
    <t>3.2</t>
  </si>
  <si>
    <t>Антена нежил.</t>
  </si>
  <si>
    <t>3.3</t>
  </si>
  <si>
    <t>Радио</t>
  </si>
  <si>
    <t>3.4</t>
  </si>
  <si>
    <t>3.5</t>
  </si>
  <si>
    <t>3.6</t>
  </si>
  <si>
    <t>Паспортная служба</t>
  </si>
  <si>
    <t>3.7</t>
  </si>
  <si>
    <t>1.10</t>
  </si>
  <si>
    <t>1.11</t>
  </si>
  <si>
    <t>Эксплуатация приборов учета</t>
  </si>
  <si>
    <t>Эксплуатация приборов учета парк.</t>
  </si>
  <si>
    <t>Содержание а/стоянки</t>
  </si>
  <si>
    <t>3.8</t>
  </si>
  <si>
    <t xml:space="preserve">ИТОГО  </t>
  </si>
  <si>
    <t>4</t>
  </si>
  <si>
    <t>Хозяйственная деятельность</t>
  </si>
  <si>
    <t>4.1</t>
  </si>
  <si>
    <t>Наружная реклама</t>
  </si>
  <si>
    <t>руб.</t>
  </si>
  <si>
    <t>4.2</t>
  </si>
  <si>
    <t>Аренда нежил.пом.</t>
  </si>
  <si>
    <t>4.3</t>
  </si>
  <si>
    <t>Аренда нежил.пом. операт.связи</t>
  </si>
  <si>
    <t>4.4</t>
  </si>
  <si>
    <t>Аренда с собств.квартир</t>
  </si>
  <si>
    <t>Итого по разделу</t>
  </si>
  <si>
    <t>Председатель правления</t>
  </si>
  <si>
    <t>Горелый Е.И.</t>
  </si>
  <si>
    <t>Главный бухгалтер</t>
  </si>
  <si>
    <t>Терещук О.В.</t>
  </si>
  <si>
    <t xml:space="preserve">всего по смете </t>
  </si>
  <si>
    <t>Отчет о совместимости для смета доходов 2013 посл. др.ф.xls</t>
  </si>
  <si>
    <t>Дата отчета: 22.03.2013 1:46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</si>
  <si>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</si>
  <si>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</si>
  <si>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</si>
  <si>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</si>
  <si>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2.1.2</t>
  </si>
  <si>
    <t>2.1.3</t>
  </si>
  <si>
    <t>кВт</t>
  </si>
  <si>
    <t>ГКАЛ</t>
  </si>
  <si>
    <t>1.4.2</t>
  </si>
  <si>
    <t>1500,00</t>
  </si>
  <si>
    <t>2200,00</t>
  </si>
  <si>
    <t>3700,00</t>
  </si>
  <si>
    <t>6000,00</t>
  </si>
  <si>
    <t>20520.00</t>
  </si>
  <si>
    <t>411716,01</t>
  </si>
  <si>
    <t>1.1.1</t>
  </si>
  <si>
    <t>1.1.1.2</t>
  </si>
  <si>
    <t>3.5.1</t>
  </si>
  <si>
    <t>1.12</t>
  </si>
  <si>
    <t>Получено от хоз.дея-ти на содержание общ.имущества</t>
  </si>
  <si>
    <t>1.12.1</t>
  </si>
  <si>
    <t>Сод-ние общ. имущества жил. до 01.04.16</t>
  </si>
  <si>
    <t>Сод-ние общ. имущества жил. с 01.04.16</t>
  </si>
  <si>
    <t>1.3.2</t>
  </si>
  <si>
    <t>Сан. содержание придом.тер. жил. до 01.04.16</t>
  </si>
  <si>
    <t>Сан. содержание придом.тер. жил. с 01.04.16</t>
  </si>
  <si>
    <t>Текущий ремонт жил.</t>
  </si>
  <si>
    <t xml:space="preserve">Текущий ремонт паркинг </t>
  </si>
  <si>
    <t xml:space="preserve">Текущий ремонт нежил. </t>
  </si>
  <si>
    <t>50886,00</t>
  </si>
  <si>
    <t>555060,00</t>
  </si>
  <si>
    <t>138765,00</t>
  </si>
  <si>
    <t>474627,60</t>
  </si>
  <si>
    <t>85581,00</t>
  </si>
  <si>
    <t>3.1.1</t>
  </si>
  <si>
    <t>Антенна жил.</t>
  </si>
  <si>
    <t>Антенна НТВ+</t>
  </si>
  <si>
    <t>Служба дежурных парк. до 01.04.16</t>
  </si>
  <si>
    <t>Служба дежурных парк. с 01.04.16</t>
  </si>
  <si>
    <t>Жилые помещения, общая площадь</t>
  </si>
  <si>
    <t>м2</t>
  </si>
  <si>
    <t>Содержание ПЗУ жил.</t>
  </si>
  <si>
    <t>3.4.1</t>
  </si>
  <si>
    <t>1165941.05</t>
  </si>
  <si>
    <t>156945.41</t>
  </si>
  <si>
    <t>36110.88</t>
  </si>
  <si>
    <t>12984.10</t>
  </si>
  <si>
    <t>74046.19</t>
  </si>
  <si>
    <t>75116.39</t>
  </si>
  <si>
    <t>152706.14</t>
  </si>
  <si>
    <t>84249.70</t>
  </si>
  <si>
    <t>400078.83</t>
  </si>
  <si>
    <t>22644.84</t>
  </si>
  <si>
    <t>1465462.64</t>
  </si>
  <si>
    <t>30359.77</t>
  </si>
  <si>
    <t>558665.96</t>
  </si>
  <si>
    <t>77822.36</t>
  </si>
  <si>
    <t>591177.75</t>
  </si>
  <si>
    <t>84288.20</t>
  </si>
  <si>
    <t>404397.95</t>
  </si>
  <si>
    <t>210139.67</t>
  </si>
  <si>
    <t>6222.38</t>
  </si>
  <si>
    <t>33848.38</t>
  </si>
  <si>
    <t>118459.85</t>
  </si>
  <si>
    <t>206071.85</t>
  </si>
  <si>
    <t>167054.40</t>
  </si>
  <si>
    <t>101877.10</t>
  </si>
  <si>
    <t>194709.33</t>
  </si>
  <si>
    <t>Служба дежурных  до 01.04.16</t>
  </si>
  <si>
    <t>Служба дежурных с 01.04.16</t>
  </si>
  <si>
    <t>2146967.41</t>
  </si>
  <si>
    <t>3473587.20</t>
  </si>
  <si>
    <t>673420.00</t>
  </si>
  <si>
    <t>1418718.71</t>
  </si>
  <si>
    <t>1472997.20</t>
  </si>
  <si>
    <t>3,00/1,73</t>
  </si>
  <si>
    <t>417689.02</t>
  </si>
  <si>
    <t>728975.01</t>
  </si>
  <si>
    <t>567969.29</t>
  </si>
  <si>
    <t>591857.51</t>
  </si>
  <si>
    <t>2119882.53</t>
  </si>
  <si>
    <t>329089.01</t>
  </si>
  <si>
    <t>308484.34</t>
  </si>
  <si>
    <t>1138240.63</t>
  </si>
  <si>
    <t>159844.07</t>
  </si>
  <si>
    <t>91440.21</t>
  </si>
  <si>
    <t>88865.62</t>
  </si>
  <si>
    <t>4766062.98</t>
  </si>
  <si>
    <t xml:space="preserve">Отопл. в паркинге </t>
  </si>
  <si>
    <t>Отопление МКД</t>
  </si>
  <si>
    <t>Холодная вода жил. до 01.07.16</t>
  </si>
  <si>
    <t>Холодная вода нежил с 01.07.16</t>
  </si>
  <si>
    <t>Горячая вода жил до 01.07.16</t>
  </si>
  <si>
    <t>Горячая вода нежил с 01.07.16</t>
  </si>
  <si>
    <t>Водоотведение жил. до 01.07.16</t>
  </si>
  <si>
    <t>Водоотведение нежил. с 01.07.16</t>
  </si>
  <si>
    <t xml:space="preserve">Элетроэнергия МОП (в.т.ч. день, ночь)    </t>
  </si>
  <si>
    <r>
      <t xml:space="preserve">                                                                               </t>
    </r>
    <r>
      <rPr>
        <sz val="14"/>
        <color indexed="8"/>
        <rFont val="Calibri"/>
        <family val="2"/>
      </rPr>
      <t xml:space="preserve"> СМЕТА ДОХОДОВ ТСЖ  за 2016г.</t>
    </r>
  </si>
  <si>
    <t>Содержание помещений (аренда,21этаж)</t>
  </si>
  <si>
    <t>Коммунальные услуги</t>
  </si>
  <si>
    <t>Обслуживание и ремонт техники в паркинге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</si>
</sst>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41" fillId="0" borderId="10" xfId="0" applyFont="1" applyBorder="1" applyAlignment="1">
      <alignment horizontal="center" vertical="distributed"/>
    </xf>
    <xf numFmtId="49" fontId="0" fillId="0" borderId="10" xfId="0" applyNumberFormat="1" applyBorder="1" applyAlignment="1">
      <alignment horizontal="center"/>
    </xf>
    <xf numFmtId="2" fontId="4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49" fontId="32" fillId="0" borderId="10" xfId="0" applyNumberFormat="1" applyFon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2" fontId="42" fillId="33" borderId="10" xfId="0" applyNumberFormat="1" applyFont="1" applyFill="1" applyBorder="1" applyAlignment="1">
      <alignment horizontal="right"/>
    </xf>
    <xf numFmtId="0" fontId="42" fillId="33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0" fillId="0" borderId="0" xfId="0" applyAlignment="1">
      <alignment/>
    </xf>
    <xf numFmtId="0" fontId="3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right"/>
    </xf>
    <xf numFmtId="0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49" fontId="32" fillId="33" borderId="10" xfId="0" applyNumberFormat="1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vertical="center"/>
    </xf>
    <xf numFmtId="49" fontId="42" fillId="33" borderId="10" xfId="0" applyNumberFormat="1" applyFont="1" applyFill="1" applyBorder="1" applyAlignment="1">
      <alignment horizontal="right" vertical="center"/>
    </xf>
    <xf numFmtId="0" fontId="42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right" wrapText="1"/>
    </xf>
    <xf numFmtId="49" fontId="44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2" fontId="42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1" fontId="42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2" fontId="42" fillId="33" borderId="10" xfId="0" applyNumberFormat="1" applyFont="1" applyFill="1" applyBorder="1" applyAlignment="1">
      <alignment horizontal="right" vertical="center"/>
    </xf>
    <xf numFmtId="2" fontId="0" fillId="33" borderId="0" xfId="0" applyNumberFormat="1" applyFill="1" applyAlignment="1">
      <alignment horizontal="right"/>
    </xf>
    <xf numFmtId="0" fontId="2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2" fontId="42" fillId="33" borderId="14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right"/>
    </xf>
    <xf numFmtId="49" fontId="0" fillId="33" borderId="10" xfId="0" applyNumberFormat="1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42" fillId="33" borderId="15" xfId="0" applyNumberFormat="1" applyFont="1" applyFill="1" applyBorder="1" applyAlignment="1">
      <alignment vertical="center"/>
    </xf>
    <xf numFmtId="0" fontId="42" fillId="33" borderId="14" xfId="0" applyNumberFormat="1" applyFont="1" applyFill="1" applyBorder="1" applyAlignment="1">
      <alignment vertical="center"/>
    </xf>
    <xf numFmtId="0" fontId="42" fillId="33" borderId="15" xfId="0" applyNumberFormat="1" applyFont="1" applyFill="1" applyBorder="1" applyAlignment="1">
      <alignment horizontal="right" vertical="center"/>
    </xf>
    <xf numFmtId="0" fontId="42" fillId="33" borderId="14" xfId="0" applyNumberFormat="1" applyFont="1" applyFill="1" applyBorder="1" applyAlignment="1">
      <alignment horizontal="right" vertical="center"/>
    </xf>
    <xf numFmtId="2" fontId="42" fillId="33" borderId="15" xfId="0" applyNumberFormat="1" applyFont="1" applyFill="1" applyBorder="1" applyAlignment="1">
      <alignment horizontal="right"/>
    </xf>
    <xf numFmtId="2" fontId="42" fillId="33" borderId="14" xfId="0" applyNumberFormat="1" applyFont="1" applyFill="1" applyBorder="1" applyAlignment="1">
      <alignment horizontal="right"/>
    </xf>
    <xf numFmtId="2" fontId="42" fillId="33" borderId="15" xfId="0" applyNumberFormat="1" applyFont="1" applyFill="1" applyBorder="1" applyAlignment="1">
      <alignment horizontal="center"/>
    </xf>
    <xf numFmtId="2" fontId="42" fillId="33" borderId="14" xfId="0" applyNumberFormat="1" applyFont="1" applyFill="1" applyBorder="1" applyAlignment="1">
      <alignment horizontal="center"/>
    </xf>
    <xf numFmtId="0" fontId="42" fillId="33" borderId="15" xfId="0" applyNumberFormat="1" applyFont="1" applyFill="1" applyBorder="1" applyAlignment="1">
      <alignment horizontal="center" vertical="center"/>
    </xf>
    <xf numFmtId="0" fontId="42" fillId="33" borderId="14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4" fillId="33" borderId="16" xfId="0" applyFont="1" applyFill="1" applyBorder="1" applyAlignment="1">
      <alignment wrapText="1"/>
    </xf>
    <xf numFmtId="0" fontId="44" fillId="33" borderId="17" xfId="0" applyFont="1" applyFill="1" applyBorder="1" applyAlignment="1">
      <alignment wrapText="1"/>
    </xf>
    <xf numFmtId="0" fontId="44" fillId="33" borderId="18" xfId="0" applyFont="1" applyFill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42" fillId="33" borderId="15" xfId="0" applyNumberFormat="1" applyFont="1" applyFill="1" applyBorder="1" applyAlignment="1">
      <alignment horizontal="right" wrapText="1"/>
    </xf>
    <xf numFmtId="2" fontId="42" fillId="33" borderId="14" xfId="0" applyNumberFormat="1" applyFont="1" applyFill="1" applyBorder="1" applyAlignment="1">
      <alignment horizontal="right" wrapText="1"/>
    </xf>
    <xf numFmtId="0" fontId="42" fillId="33" borderId="15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2" fillId="0" borderId="16" xfId="0" applyFont="1" applyBorder="1" applyAlignment="1">
      <alignment horizontal="right"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2" fillId="33" borderId="16" xfId="0" applyFont="1" applyFill="1" applyBorder="1" applyAlignment="1">
      <alignment horizontal="right"/>
    </xf>
    <xf numFmtId="0" fontId="42" fillId="33" borderId="17" xfId="0" applyFont="1" applyFill="1" applyBorder="1" applyAlignment="1">
      <alignment horizontal="right"/>
    </xf>
    <xf numFmtId="0" fontId="42" fillId="33" borderId="18" xfId="0" applyFont="1" applyFill="1" applyBorder="1" applyAlignment="1">
      <alignment horizontal="right"/>
    </xf>
    <xf numFmtId="0" fontId="42" fillId="0" borderId="15" xfId="0" applyFont="1" applyBorder="1" applyAlignment="1">
      <alignment horizontal="center"/>
    </xf>
    <xf numFmtId="0" fontId="4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Layout" workbookViewId="0" topLeftCell="A46">
      <selection activeCell="C50" sqref="C50"/>
    </sheetView>
  </sheetViews>
  <sheetFormatPr defaultColWidth="9.140625" defaultRowHeight="15"/>
  <cols>
    <col min="1" max="1" width="9.28125" style="0" customWidth="1"/>
    <col min="2" max="2" width="36.8515625" style="0" customWidth="1"/>
    <col min="3" max="3" width="9.57421875" style="0" customWidth="1"/>
    <col min="4" max="4" width="8.140625" style="0" customWidth="1"/>
    <col min="5" max="5" width="10.57421875" style="0" customWidth="1"/>
    <col min="6" max="6" width="12.8515625" style="0" customWidth="1"/>
    <col min="7" max="7" width="9.7109375" style="0" customWidth="1"/>
  </cols>
  <sheetData>
    <row r="1" spans="1:7" ht="18.75">
      <c r="A1" s="85" t="s">
        <v>193</v>
      </c>
      <c r="B1" s="85"/>
      <c r="C1" s="85"/>
      <c r="D1" s="85"/>
      <c r="E1" s="85"/>
      <c r="F1" s="85"/>
      <c r="G1" s="85"/>
    </row>
    <row r="2" spans="2:4" s="51" customFormat="1" ht="15">
      <c r="B2" s="52" t="s">
        <v>135</v>
      </c>
      <c r="C2" s="53">
        <v>18510.2</v>
      </c>
      <c r="D2" s="53" t="s">
        <v>136</v>
      </c>
    </row>
    <row r="3" spans="1:7" ht="14.25" customHeight="1">
      <c r="A3" s="95" t="s">
        <v>0</v>
      </c>
      <c r="B3" s="72" t="s">
        <v>1</v>
      </c>
      <c r="C3" s="77" t="s">
        <v>2</v>
      </c>
      <c r="D3" s="77" t="s">
        <v>3</v>
      </c>
      <c r="E3" s="79" t="s">
        <v>4</v>
      </c>
      <c r="F3" s="90" t="s">
        <v>5</v>
      </c>
      <c r="G3" s="91"/>
    </row>
    <row r="4" spans="1:7" ht="15" customHeight="1">
      <c r="A4" s="96"/>
      <c r="B4" s="73"/>
      <c r="C4" s="78"/>
      <c r="D4" s="78"/>
      <c r="E4" s="80"/>
      <c r="F4" s="8" t="s">
        <v>6</v>
      </c>
      <c r="G4" s="8" t="s">
        <v>7</v>
      </c>
    </row>
    <row r="5" spans="1:7" ht="12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15">
      <c r="A6" s="10" t="s">
        <v>8</v>
      </c>
      <c r="B6" s="9" t="s">
        <v>12</v>
      </c>
      <c r="C6" s="1"/>
      <c r="D6" s="1"/>
      <c r="E6" s="1"/>
      <c r="F6" s="1"/>
      <c r="G6" s="7"/>
    </row>
    <row r="7" spans="1:7" s="39" customFormat="1" ht="15">
      <c r="A7" s="58" t="s">
        <v>111</v>
      </c>
      <c r="B7" s="12" t="s">
        <v>117</v>
      </c>
      <c r="C7" s="15">
        <v>9</v>
      </c>
      <c r="D7" s="59" t="s">
        <v>9</v>
      </c>
      <c r="E7" s="13">
        <f>C2</f>
        <v>18510.2</v>
      </c>
      <c r="F7" s="66">
        <f>C7*E7*3+C8*E8*9</f>
        <v>2097390.762</v>
      </c>
      <c r="G7" s="68" t="s">
        <v>176</v>
      </c>
    </row>
    <row r="8" spans="1:7" ht="15">
      <c r="A8" s="58" t="s">
        <v>112</v>
      </c>
      <c r="B8" s="12" t="s">
        <v>118</v>
      </c>
      <c r="C8" s="13">
        <v>9.59</v>
      </c>
      <c r="D8" s="14" t="s">
        <v>9</v>
      </c>
      <c r="E8" s="13">
        <f>C2</f>
        <v>18510.2</v>
      </c>
      <c r="F8" s="67"/>
      <c r="G8" s="69"/>
    </row>
    <row r="9" spans="1:7" ht="15">
      <c r="A9" s="11" t="s">
        <v>11</v>
      </c>
      <c r="B9" s="12" t="s">
        <v>10</v>
      </c>
      <c r="C9" s="13">
        <v>19</v>
      </c>
      <c r="D9" s="14" t="s">
        <v>9</v>
      </c>
      <c r="E9" s="13">
        <v>2591</v>
      </c>
      <c r="F9" s="13">
        <f>E9*C9*12</f>
        <v>590748</v>
      </c>
      <c r="G9" s="13" t="s">
        <v>153</v>
      </c>
    </row>
    <row r="10" spans="1:7" ht="15">
      <c r="A10" s="11" t="s">
        <v>13</v>
      </c>
      <c r="B10" s="12" t="s">
        <v>14</v>
      </c>
      <c r="C10" s="13">
        <v>395</v>
      </c>
      <c r="D10" s="14" t="s">
        <v>33</v>
      </c>
      <c r="E10" s="28">
        <v>84</v>
      </c>
      <c r="F10" s="13">
        <f>E10*C10*12</f>
        <v>398160</v>
      </c>
      <c r="G10" s="13" t="s">
        <v>147</v>
      </c>
    </row>
    <row r="11" spans="1:7" ht="15">
      <c r="A11" s="11" t="s">
        <v>15</v>
      </c>
      <c r="B11" s="12" t="s">
        <v>16</v>
      </c>
      <c r="C11" s="13">
        <v>1.92</v>
      </c>
      <c r="D11" s="14" t="s">
        <v>9</v>
      </c>
      <c r="E11" s="13">
        <v>14136.9</v>
      </c>
      <c r="F11" s="13">
        <f>E11*C11*12</f>
        <v>325714.176</v>
      </c>
      <c r="G11" s="13" t="s">
        <v>177</v>
      </c>
    </row>
    <row r="12" spans="1:7" ht="15">
      <c r="A12" s="11" t="s">
        <v>17</v>
      </c>
      <c r="B12" s="12" t="s">
        <v>18</v>
      </c>
      <c r="C12" s="13">
        <v>1.6</v>
      </c>
      <c r="D12" s="14" t="s">
        <v>9</v>
      </c>
      <c r="E12" s="13">
        <v>4378.2</v>
      </c>
      <c r="F12" s="13">
        <f>E12*C12*12</f>
        <v>84061.44</v>
      </c>
      <c r="G12" s="13" t="s">
        <v>154</v>
      </c>
    </row>
    <row r="13" spans="1:7" ht="15">
      <c r="A13" s="11" t="s">
        <v>19</v>
      </c>
      <c r="B13" s="12" t="s">
        <v>20</v>
      </c>
      <c r="C13" s="13">
        <v>130</v>
      </c>
      <c r="D13" s="14" t="s">
        <v>33</v>
      </c>
      <c r="E13" s="28">
        <v>48</v>
      </c>
      <c r="F13" s="13">
        <f>E13*C13*12</f>
        <v>74880</v>
      </c>
      <c r="G13" s="13" t="s">
        <v>144</v>
      </c>
    </row>
    <row r="14" spans="1:7" ht="15">
      <c r="A14" s="11" t="s">
        <v>21</v>
      </c>
      <c r="B14" s="12" t="s">
        <v>120</v>
      </c>
      <c r="C14" s="13">
        <v>1.29</v>
      </c>
      <c r="D14" s="14" t="s">
        <v>9</v>
      </c>
      <c r="E14" s="13">
        <f>C2</f>
        <v>18510.2</v>
      </c>
      <c r="F14" s="66">
        <f>C14*E14*3+C15*E15*9</f>
        <v>306528.912</v>
      </c>
      <c r="G14" s="68" t="s">
        <v>178</v>
      </c>
    </row>
    <row r="15" spans="1:7" s="44" customFormat="1" ht="15">
      <c r="A15" s="11" t="s">
        <v>22</v>
      </c>
      <c r="B15" s="12" t="s">
        <v>121</v>
      </c>
      <c r="C15" s="13">
        <v>1.41</v>
      </c>
      <c r="D15" s="14" t="s">
        <v>9</v>
      </c>
      <c r="E15" s="13">
        <f>C2</f>
        <v>18510.2</v>
      </c>
      <c r="F15" s="67"/>
      <c r="G15" s="69"/>
    </row>
    <row r="16" spans="1:7" ht="15">
      <c r="A16" s="11" t="s">
        <v>119</v>
      </c>
      <c r="B16" s="12" t="s">
        <v>23</v>
      </c>
      <c r="C16" s="13">
        <v>13</v>
      </c>
      <c r="D16" s="14" t="s">
        <v>9</v>
      </c>
      <c r="E16" s="15">
        <v>2591</v>
      </c>
      <c r="F16" s="13">
        <f>E16*C16*12</f>
        <v>404196</v>
      </c>
      <c r="G16" s="13" t="s">
        <v>155</v>
      </c>
    </row>
    <row r="17" spans="1:7" ht="15">
      <c r="A17" s="11" t="s">
        <v>24</v>
      </c>
      <c r="B17" s="12" t="s">
        <v>122</v>
      </c>
      <c r="C17" s="13">
        <v>5.08</v>
      </c>
      <c r="D17" s="14" t="s">
        <v>9</v>
      </c>
      <c r="E17" s="15">
        <f>C2</f>
        <v>18510.2</v>
      </c>
      <c r="F17" s="13">
        <f aca="true" t="shared" si="0" ref="F17:F28">E17*C17*12</f>
        <v>1128381.7920000001</v>
      </c>
      <c r="G17" s="13" t="s">
        <v>179</v>
      </c>
    </row>
    <row r="18" spans="1:7" s="39" customFormat="1" ht="15">
      <c r="A18" s="11" t="s">
        <v>25</v>
      </c>
      <c r="B18" s="12" t="s">
        <v>123</v>
      </c>
      <c r="C18" s="13">
        <v>5.08</v>
      </c>
      <c r="D18" s="14" t="s">
        <v>9</v>
      </c>
      <c r="E18" s="15">
        <v>2528.4</v>
      </c>
      <c r="F18" s="13">
        <f t="shared" si="0"/>
        <v>154131.26400000002</v>
      </c>
      <c r="G18" s="13" t="s">
        <v>145</v>
      </c>
    </row>
    <row r="19" spans="1:7" s="39" customFormat="1" ht="15">
      <c r="A19" s="11" t="s">
        <v>104</v>
      </c>
      <c r="B19" s="12" t="s">
        <v>124</v>
      </c>
      <c r="C19" s="13">
        <v>5.08</v>
      </c>
      <c r="D19" s="14" t="s">
        <v>9</v>
      </c>
      <c r="E19" s="15">
        <v>2591</v>
      </c>
      <c r="F19" s="13">
        <f t="shared" si="0"/>
        <v>157947.36000000002</v>
      </c>
      <c r="G19" s="13" t="s">
        <v>180</v>
      </c>
    </row>
    <row r="20" spans="1:7" ht="15">
      <c r="A20" s="11" t="s">
        <v>26</v>
      </c>
      <c r="B20" s="12" t="s">
        <v>27</v>
      </c>
      <c r="C20" s="13">
        <v>2500</v>
      </c>
      <c r="D20" s="14" t="s">
        <v>28</v>
      </c>
      <c r="E20" s="15">
        <v>7</v>
      </c>
      <c r="F20" s="13">
        <f t="shared" si="0"/>
        <v>210000</v>
      </c>
      <c r="G20" s="13" t="s">
        <v>156</v>
      </c>
    </row>
    <row r="21" spans="1:7" ht="15">
      <c r="A21" s="11" t="s">
        <v>29</v>
      </c>
      <c r="B21" s="12" t="s">
        <v>30</v>
      </c>
      <c r="C21" s="13">
        <v>0.41</v>
      </c>
      <c r="D21" s="14" t="s">
        <v>9</v>
      </c>
      <c r="E21" s="15">
        <f>C2</f>
        <v>18510.2</v>
      </c>
      <c r="F21" s="13">
        <f t="shared" si="0"/>
        <v>91070.184</v>
      </c>
      <c r="G21" s="13" t="s">
        <v>181</v>
      </c>
    </row>
    <row r="22" spans="1:7" ht="15">
      <c r="A22" s="11" t="s">
        <v>34</v>
      </c>
      <c r="B22" s="12" t="s">
        <v>32</v>
      </c>
      <c r="C22" s="13">
        <v>87</v>
      </c>
      <c r="D22" s="14" t="s">
        <v>33</v>
      </c>
      <c r="E22" s="29">
        <v>84</v>
      </c>
      <c r="F22" s="13">
        <f t="shared" si="0"/>
        <v>87696</v>
      </c>
      <c r="G22" s="13" t="s">
        <v>182</v>
      </c>
    </row>
    <row r="23" spans="1:7" ht="15">
      <c r="A23" s="11" t="s">
        <v>35</v>
      </c>
      <c r="B23" s="12" t="s">
        <v>31</v>
      </c>
      <c r="C23" s="13">
        <v>2.38</v>
      </c>
      <c r="D23" s="14" t="s">
        <v>9</v>
      </c>
      <c r="E23" s="15">
        <v>2591</v>
      </c>
      <c r="F23" s="13">
        <f t="shared" si="0"/>
        <v>73998.95999999999</v>
      </c>
      <c r="G23" s="13" t="s">
        <v>143</v>
      </c>
    </row>
    <row r="24" spans="1:7" ht="15">
      <c r="A24" s="11" t="s">
        <v>36</v>
      </c>
      <c r="B24" s="12" t="s">
        <v>37</v>
      </c>
      <c r="C24" s="13">
        <v>2.5</v>
      </c>
      <c r="D24" s="14" t="s">
        <v>9</v>
      </c>
      <c r="E24" s="15">
        <f>C2</f>
        <v>18510.2</v>
      </c>
      <c r="F24" s="13">
        <f t="shared" si="0"/>
        <v>555306</v>
      </c>
      <c r="G24" s="13" t="s">
        <v>151</v>
      </c>
    </row>
    <row r="25" spans="1:7" ht="15">
      <c r="A25" s="11" t="s">
        <v>40</v>
      </c>
      <c r="B25" s="12" t="s">
        <v>38</v>
      </c>
      <c r="C25" s="13">
        <v>2.5</v>
      </c>
      <c r="D25" s="14" t="s">
        <v>9</v>
      </c>
      <c r="E25" s="15">
        <v>2591</v>
      </c>
      <c r="F25" s="13">
        <f t="shared" si="0"/>
        <v>77730</v>
      </c>
      <c r="G25" s="13" t="s">
        <v>152</v>
      </c>
    </row>
    <row r="26" spans="1:7" ht="15">
      <c r="A26" s="11" t="s">
        <v>41</v>
      </c>
      <c r="B26" s="12" t="s">
        <v>39</v>
      </c>
      <c r="C26" s="13">
        <v>83</v>
      </c>
      <c r="D26" s="14" t="s">
        <v>33</v>
      </c>
      <c r="E26" s="29">
        <v>84</v>
      </c>
      <c r="F26" s="13">
        <f t="shared" si="0"/>
        <v>83664</v>
      </c>
      <c r="G26" s="13" t="s">
        <v>146</v>
      </c>
    </row>
    <row r="27" spans="1:7" ht="15">
      <c r="A27" s="11" t="s">
        <v>42</v>
      </c>
      <c r="B27" s="12" t="s">
        <v>43</v>
      </c>
      <c r="C27" s="13">
        <v>0.15</v>
      </c>
      <c r="D27" s="14" t="s">
        <v>9</v>
      </c>
      <c r="E27" s="15">
        <f>C2</f>
        <v>18510.2</v>
      </c>
      <c r="F27" s="13">
        <f t="shared" si="0"/>
        <v>33318.36</v>
      </c>
      <c r="G27" s="13" t="s">
        <v>158</v>
      </c>
    </row>
    <row r="28" spans="1:7" ht="15">
      <c r="A28" s="11" t="s">
        <v>44</v>
      </c>
      <c r="B28" s="12" t="s">
        <v>45</v>
      </c>
      <c r="C28" s="13">
        <v>0.2</v>
      </c>
      <c r="D28" s="14" t="s">
        <v>9</v>
      </c>
      <c r="E28" s="15">
        <v>2591</v>
      </c>
      <c r="F28" s="13">
        <f t="shared" si="0"/>
        <v>6218.400000000001</v>
      </c>
      <c r="G28" s="13" t="s">
        <v>157</v>
      </c>
    </row>
    <row r="29" spans="1:7" s="56" customFormat="1" ht="15">
      <c r="A29" s="11" t="s">
        <v>46</v>
      </c>
      <c r="B29" s="12" t="s">
        <v>137</v>
      </c>
      <c r="C29" s="13">
        <v>0.53</v>
      </c>
      <c r="D29" s="14" t="s">
        <v>9</v>
      </c>
      <c r="E29" s="15">
        <f>C2</f>
        <v>18510.2</v>
      </c>
      <c r="F29" s="54">
        <v>117724.87</v>
      </c>
      <c r="G29" s="13" t="s">
        <v>159</v>
      </c>
    </row>
    <row r="30" spans="1:7" ht="15">
      <c r="A30" s="30" t="s">
        <v>70</v>
      </c>
      <c r="B30" s="31" t="s">
        <v>72</v>
      </c>
      <c r="C30" s="31">
        <v>0.81</v>
      </c>
      <c r="D30" s="14" t="s">
        <v>9</v>
      </c>
      <c r="E30" s="31">
        <v>21101.2</v>
      </c>
      <c r="F30" s="13">
        <f>E30*C30*12</f>
        <v>205103.66400000002</v>
      </c>
      <c r="G30" s="13" t="s">
        <v>160</v>
      </c>
    </row>
    <row r="31" spans="1:7" s="40" customFormat="1" ht="15">
      <c r="A31" s="30" t="s">
        <v>71</v>
      </c>
      <c r="B31" s="31" t="s">
        <v>73</v>
      </c>
      <c r="C31" s="31">
        <v>22.32</v>
      </c>
      <c r="D31" s="14" t="s">
        <v>33</v>
      </c>
      <c r="E31" s="31">
        <v>84</v>
      </c>
      <c r="F31" s="13">
        <f>E31*C31*12</f>
        <v>22498.56</v>
      </c>
      <c r="G31" s="13" t="s">
        <v>148</v>
      </c>
    </row>
    <row r="32" spans="1:7" s="35" customFormat="1" ht="15">
      <c r="A32" s="30"/>
      <c r="B32" s="31"/>
      <c r="C32" s="31"/>
      <c r="D32" s="14"/>
      <c r="E32" s="31"/>
      <c r="F32" s="45">
        <f>SUM(F7:F31)</f>
        <v>7286468.704000002</v>
      </c>
      <c r="G32" s="13"/>
    </row>
    <row r="33" spans="1:7" s="39" customFormat="1" ht="26.25" customHeight="1">
      <c r="A33" s="43" t="s">
        <v>114</v>
      </c>
      <c r="B33" s="74" t="s">
        <v>115</v>
      </c>
      <c r="C33" s="75"/>
      <c r="D33" s="75"/>
      <c r="E33" s="75"/>
      <c r="F33" s="75"/>
      <c r="G33" s="76"/>
    </row>
    <row r="34" spans="1:7" s="39" customFormat="1" ht="15">
      <c r="A34" s="30" t="s">
        <v>116</v>
      </c>
      <c r="B34" s="31" t="s">
        <v>194</v>
      </c>
      <c r="C34" s="31">
        <v>64.45</v>
      </c>
      <c r="D34" s="14" t="s">
        <v>54</v>
      </c>
      <c r="E34" s="31">
        <v>216</v>
      </c>
      <c r="F34" s="13">
        <f>E34*C34*12</f>
        <v>167054.40000000002</v>
      </c>
      <c r="G34" s="13" t="s">
        <v>161</v>
      </c>
    </row>
    <row r="35" spans="1:7" s="39" customFormat="1" ht="15">
      <c r="A35" s="30"/>
      <c r="B35" s="31"/>
      <c r="C35" s="31"/>
      <c r="D35" s="14"/>
      <c r="E35" s="31"/>
      <c r="F35" s="45">
        <v>167054.4</v>
      </c>
      <c r="G35" s="13" t="s">
        <v>161</v>
      </c>
    </row>
    <row r="36" spans="1:7" s="35" customFormat="1" ht="15">
      <c r="A36" s="32" t="s">
        <v>47</v>
      </c>
      <c r="B36" s="33" t="s">
        <v>195</v>
      </c>
      <c r="C36" s="13"/>
      <c r="D36" s="14"/>
      <c r="E36" s="15"/>
      <c r="F36" s="13"/>
      <c r="G36" s="13"/>
    </row>
    <row r="37" spans="1:7" ht="15">
      <c r="A37" s="11" t="s">
        <v>48</v>
      </c>
      <c r="B37" s="12" t="s">
        <v>186</v>
      </c>
      <c r="C37" s="13">
        <v>23.13</v>
      </c>
      <c r="D37" s="14" t="s">
        <v>49</v>
      </c>
      <c r="E37" s="15">
        <v>14520</v>
      </c>
      <c r="F37" s="13">
        <v>335385</v>
      </c>
      <c r="G37" s="68" t="s">
        <v>174</v>
      </c>
    </row>
    <row r="38" spans="1:7" ht="15">
      <c r="A38" s="11" t="s">
        <v>50</v>
      </c>
      <c r="B38" s="12" t="s">
        <v>187</v>
      </c>
      <c r="C38" s="13">
        <v>25.44</v>
      </c>
      <c r="D38" s="14" t="s">
        <v>49</v>
      </c>
      <c r="E38" s="37" t="s">
        <v>106</v>
      </c>
      <c r="F38" s="37" t="s">
        <v>125</v>
      </c>
      <c r="G38" s="69"/>
    </row>
    <row r="39" spans="1:7" s="18" customFormat="1" ht="15">
      <c r="A39" s="11" t="s">
        <v>100</v>
      </c>
      <c r="B39" s="12" t="s">
        <v>188</v>
      </c>
      <c r="C39" s="13">
        <v>92.51</v>
      </c>
      <c r="D39" s="14" t="s">
        <v>49</v>
      </c>
      <c r="E39" s="37" t="s">
        <v>108</v>
      </c>
      <c r="F39" s="37" t="s">
        <v>126</v>
      </c>
      <c r="G39" s="70" t="s">
        <v>173</v>
      </c>
    </row>
    <row r="40" spans="1:7" s="27" customFormat="1" ht="15">
      <c r="A40" s="11" t="s">
        <v>101</v>
      </c>
      <c r="B40" s="12" t="s">
        <v>189</v>
      </c>
      <c r="C40" s="13">
        <v>97.32</v>
      </c>
      <c r="D40" s="14" t="s">
        <v>49</v>
      </c>
      <c r="E40" s="37" t="s">
        <v>105</v>
      </c>
      <c r="F40" s="37" t="s">
        <v>127</v>
      </c>
      <c r="G40" s="71"/>
    </row>
    <row r="41" spans="1:7" s="27" customFormat="1" ht="15">
      <c r="A41" s="11" t="s">
        <v>51</v>
      </c>
      <c r="B41" s="12" t="s">
        <v>190</v>
      </c>
      <c r="C41" s="13">
        <v>23.13</v>
      </c>
      <c r="D41" s="14" t="s">
        <v>49</v>
      </c>
      <c r="E41" s="37" t="s">
        <v>109</v>
      </c>
      <c r="F41" s="37" t="s">
        <v>128</v>
      </c>
      <c r="G41" s="70" t="s">
        <v>175</v>
      </c>
    </row>
    <row r="42" spans="1:7" s="27" customFormat="1" ht="15">
      <c r="A42" s="11" t="s">
        <v>52</v>
      </c>
      <c r="B42" s="12" t="s">
        <v>191</v>
      </c>
      <c r="C42" s="13">
        <v>25.44</v>
      </c>
      <c r="D42" s="14" t="s">
        <v>49</v>
      </c>
      <c r="E42" s="37" t="s">
        <v>107</v>
      </c>
      <c r="F42" s="37" t="s">
        <v>129</v>
      </c>
      <c r="G42" s="71"/>
    </row>
    <row r="43" spans="1:7" s="27" customFormat="1" ht="15">
      <c r="A43" s="11" t="s">
        <v>53</v>
      </c>
      <c r="B43" s="12" t="s">
        <v>185</v>
      </c>
      <c r="C43" s="81">
        <v>1621.95</v>
      </c>
      <c r="D43" s="83" t="s">
        <v>103</v>
      </c>
      <c r="E43" s="62">
        <v>3562.508</v>
      </c>
      <c r="F43" s="64">
        <v>5488736.8</v>
      </c>
      <c r="G43" s="62" t="s">
        <v>183</v>
      </c>
    </row>
    <row r="44" spans="1:7" s="27" customFormat="1" ht="15">
      <c r="A44" s="11" t="s">
        <v>55</v>
      </c>
      <c r="B44" s="12" t="s">
        <v>184</v>
      </c>
      <c r="C44" s="82"/>
      <c r="D44" s="84"/>
      <c r="E44" s="63"/>
      <c r="F44" s="65"/>
      <c r="G44" s="63"/>
    </row>
    <row r="45" spans="1:7" s="27" customFormat="1" ht="15">
      <c r="A45" s="11" t="s">
        <v>56</v>
      </c>
      <c r="B45" s="41" t="s">
        <v>192</v>
      </c>
      <c r="C45" s="42" t="s">
        <v>171</v>
      </c>
      <c r="D45" s="14" t="s">
        <v>102</v>
      </c>
      <c r="E45" s="36"/>
      <c r="F45" s="38" t="s">
        <v>110</v>
      </c>
      <c r="G45" s="36" t="s">
        <v>172</v>
      </c>
    </row>
    <row r="46" spans="1:7" s="40" customFormat="1" ht="15">
      <c r="A46" s="11"/>
      <c r="B46" s="41"/>
      <c r="C46" s="42"/>
      <c r="D46" s="14"/>
      <c r="E46" s="36"/>
      <c r="F46" s="49">
        <f>SUM(F37:F45)</f>
        <v>5824121.8</v>
      </c>
      <c r="G46" s="36"/>
    </row>
    <row r="47" spans="1:7" s="27" customFormat="1" ht="15">
      <c r="A47" s="11" t="s">
        <v>57</v>
      </c>
      <c r="B47" s="34" t="s">
        <v>58</v>
      </c>
      <c r="C47" s="13"/>
      <c r="D47" s="14"/>
      <c r="E47" s="15"/>
      <c r="F47" s="13"/>
      <c r="G47" s="13"/>
    </row>
    <row r="48" spans="1:7" s="27" customFormat="1" ht="15">
      <c r="A48" s="11" t="s">
        <v>59</v>
      </c>
      <c r="B48" s="12" t="s">
        <v>131</v>
      </c>
      <c r="C48" s="13">
        <v>97</v>
      </c>
      <c r="D48" s="14" t="s">
        <v>60</v>
      </c>
      <c r="E48" s="15">
        <v>140</v>
      </c>
      <c r="F48" s="13">
        <f>E48*C48*12</f>
        <v>162960</v>
      </c>
      <c r="G48" s="13" t="s">
        <v>140</v>
      </c>
    </row>
    <row r="49" spans="1:7" s="46" customFormat="1" ht="15">
      <c r="A49" s="11" t="s">
        <v>130</v>
      </c>
      <c r="B49" s="12" t="s">
        <v>132</v>
      </c>
      <c r="C49" s="13">
        <v>90</v>
      </c>
      <c r="D49" s="14" t="s">
        <v>60</v>
      </c>
      <c r="E49" s="47">
        <v>12</v>
      </c>
      <c r="F49" s="13">
        <f>E49*C49*12</f>
        <v>12960</v>
      </c>
      <c r="G49" s="13" t="s">
        <v>142</v>
      </c>
    </row>
    <row r="50" spans="1:7" ht="15">
      <c r="A50" s="11" t="s">
        <v>61</v>
      </c>
      <c r="B50" s="12" t="s">
        <v>62</v>
      </c>
      <c r="C50" s="13">
        <v>500</v>
      </c>
      <c r="D50" s="14" t="s">
        <v>28</v>
      </c>
      <c r="E50" s="29">
        <v>6</v>
      </c>
      <c r="F50" s="13">
        <f>E50*C50*12</f>
        <v>36000</v>
      </c>
      <c r="G50" s="13" t="s">
        <v>141</v>
      </c>
    </row>
    <row r="51" spans="1:7" ht="15">
      <c r="A51" s="11" t="s">
        <v>63</v>
      </c>
      <c r="B51" s="12" t="s">
        <v>64</v>
      </c>
      <c r="C51" s="13">
        <v>59.3</v>
      </c>
      <c r="D51" s="14" t="s">
        <v>60</v>
      </c>
      <c r="E51" s="47">
        <v>147</v>
      </c>
      <c r="F51" s="13">
        <f>E51*C51*12</f>
        <v>104605.20000000001</v>
      </c>
      <c r="G51" s="13" t="s">
        <v>162</v>
      </c>
    </row>
    <row r="52" spans="1:7" s="55" customFormat="1" ht="15">
      <c r="A52" s="11" t="s">
        <v>65</v>
      </c>
      <c r="B52" s="12" t="s">
        <v>164</v>
      </c>
      <c r="C52" s="13">
        <v>6.2</v>
      </c>
      <c r="D52" s="14" t="s">
        <v>54</v>
      </c>
      <c r="E52" s="15">
        <v>21101.2</v>
      </c>
      <c r="F52" s="13">
        <v>392482.32</v>
      </c>
      <c r="G52" s="68" t="s">
        <v>166</v>
      </c>
    </row>
    <row r="53" spans="1:7" ht="15">
      <c r="A53" s="11" t="s">
        <v>138</v>
      </c>
      <c r="B53" s="12" t="s">
        <v>165</v>
      </c>
      <c r="C53" s="13">
        <v>9.2</v>
      </c>
      <c r="D53" s="14" t="s">
        <v>54</v>
      </c>
      <c r="E53" s="15">
        <v>21101.2</v>
      </c>
      <c r="F53" s="13">
        <v>1747179.36</v>
      </c>
      <c r="G53" s="69"/>
    </row>
    <row r="54" spans="1:7" s="39" customFormat="1" ht="15">
      <c r="A54" s="11" t="s">
        <v>66</v>
      </c>
      <c r="B54" s="12" t="s">
        <v>133</v>
      </c>
      <c r="C54" s="13">
        <v>1100.45</v>
      </c>
      <c r="D54" s="14" t="s">
        <v>33</v>
      </c>
      <c r="E54" s="29">
        <v>84</v>
      </c>
      <c r="F54" s="66">
        <f>C54*E54*3+C55*E55*9</f>
        <v>1460188.8000000003</v>
      </c>
      <c r="G54" s="68" t="s">
        <v>149</v>
      </c>
    </row>
    <row r="55" spans="1:7" ht="15">
      <c r="A55" s="11" t="s">
        <v>113</v>
      </c>
      <c r="B55" s="12" t="s">
        <v>134</v>
      </c>
      <c r="C55" s="13">
        <v>1564.65</v>
      </c>
      <c r="D55" s="14" t="s">
        <v>33</v>
      </c>
      <c r="E55" s="29">
        <v>84</v>
      </c>
      <c r="F55" s="67"/>
      <c r="G55" s="69"/>
    </row>
    <row r="56" spans="1:7" s="39" customFormat="1" ht="15">
      <c r="A56" s="11" t="s">
        <v>67</v>
      </c>
      <c r="B56" s="12" t="s">
        <v>68</v>
      </c>
      <c r="C56" s="13">
        <v>0.97</v>
      </c>
      <c r="D56" s="14" t="s">
        <v>54</v>
      </c>
      <c r="E56" s="15">
        <f>C2</f>
        <v>18510.2</v>
      </c>
      <c r="F56" s="13">
        <f>E56*C56*12</f>
        <v>215458.728</v>
      </c>
      <c r="G56" s="4" t="s">
        <v>163</v>
      </c>
    </row>
    <row r="57" spans="1:7" ht="15">
      <c r="A57" s="11" t="s">
        <v>69</v>
      </c>
      <c r="B57" s="12" t="s">
        <v>74</v>
      </c>
      <c r="C57" s="13">
        <v>3880</v>
      </c>
      <c r="D57" s="14" t="s">
        <v>33</v>
      </c>
      <c r="E57" s="29">
        <v>25</v>
      </c>
      <c r="F57" s="13">
        <f>E57*C57*12</f>
        <v>1164000</v>
      </c>
      <c r="G57" s="4" t="s">
        <v>139</v>
      </c>
    </row>
    <row r="58" spans="1:7" ht="15">
      <c r="A58" s="11" t="s">
        <v>75</v>
      </c>
      <c r="B58" s="12" t="s">
        <v>196</v>
      </c>
      <c r="C58" s="13">
        <v>30</v>
      </c>
      <c r="D58" s="14" t="s">
        <v>33</v>
      </c>
      <c r="E58" s="29">
        <v>84</v>
      </c>
      <c r="F58" s="13">
        <f>E58*C58*12</f>
        <v>30240</v>
      </c>
      <c r="G58" s="13" t="s">
        <v>150</v>
      </c>
    </row>
    <row r="59" spans="1:7" ht="15">
      <c r="A59" s="11"/>
      <c r="B59" s="92" t="s">
        <v>76</v>
      </c>
      <c r="C59" s="93"/>
      <c r="D59" s="93"/>
      <c r="E59" s="94"/>
      <c r="F59" s="50">
        <f>SUM(F48:F58)</f>
        <v>5326074.408</v>
      </c>
      <c r="G59" s="4"/>
    </row>
    <row r="60" spans="1:7" ht="15.75">
      <c r="A60" s="3" t="s">
        <v>77</v>
      </c>
      <c r="B60" s="17" t="s">
        <v>78</v>
      </c>
      <c r="C60" s="16"/>
      <c r="D60" s="16"/>
      <c r="E60" s="16"/>
      <c r="F60" s="5"/>
      <c r="G60" s="4"/>
    </row>
    <row r="61" spans="1:7" ht="15">
      <c r="A61" s="3" t="s">
        <v>79</v>
      </c>
      <c r="B61" s="7" t="s">
        <v>80</v>
      </c>
      <c r="C61" s="16">
        <v>122208.1</v>
      </c>
      <c r="D61" s="16" t="s">
        <v>81</v>
      </c>
      <c r="E61" s="4"/>
      <c r="F61" s="4">
        <v>1466497.2</v>
      </c>
      <c r="G61" s="4" t="s">
        <v>170</v>
      </c>
    </row>
    <row r="62" spans="1:7" ht="15">
      <c r="A62" s="3" t="s">
        <v>82</v>
      </c>
      <c r="B62" s="7" t="s">
        <v>83</v>
      </c>
      <c r="C62" s="16">
        <v>115740</v>
      </c>
      <c r="D62" s="16" t="s">
        <v>81</v>
      </c>
      <c r="E62" s="4"/>
      <c r="F62" s="4">
        <v>1388880</v>
      </c>
      <c r="G62" s="4" t="s">
        <v>169</v>
      </c>
    </row>
    <row r="63" spans="1:7" ht="15">
      <c r="A63" s="3" t="s">
        <v>84</v>
      </c>
      <c r="B63" s="7" t="s">
        <v>85</v>
      </c>
      <c r="C63" s="16">
        <v>53160</v>
      </c>
      <c r="D63" s="16" t="s">
        <v>81</v>
      </c>
      <c r="E63" s="4"/>
      <c r="F63" s="4">
        <v>637920</v>
      </c>
      <c r="G63" s="4" t="s">
        <v>168</v>
      </c>
    </row>
    <row r="64" spans="1:7" ht="15">
      <c r="A64" s="3" t="s">
        <v>86</v>
      </c>
      <c r="B64" s="7" t="s">
        <v>87</v>
      </c>
      <c r="C64" s="16">
        <v>28920</v>
      </c>
      <c r="D64" s="16" t="s">
        <v>81</v>
      </c>
      <c r="E64" s="4"/>
      <c r="F64" s="4">
        <v>347040</v>
      </c>
      <c r="G64" s="4" t="s">
        <v>167</v>
      </c>
    </row>
    <row r="65" spans="1:7" s="35" customFormat="1" ht="15">
      <c r="A65" s="3"/>
      <c r="B65" s="87" t="s">
        <v>88</v>
      </c>
      <c r="C65" s="88"/>
      <c r="D65" s="88"/>
      <c r="E65" s="89"/>
      <c r="F65" s="4">
        <f>SUM(F61:F64)</f>
        <v>3840337.2</v>
      </c>
      <c r="G65" s="4"/>
    </row>
    <row r="66" spans="1:7" ht="15">
      <c r="A66" s="3"/>
      <c r="B66" s="7"/>
      <c r="C66" s="16"/>
      <c r="D66" s="16"/>
      <c r="E66" s="4"/>
      <c r="F66" s="4"/>
      <c r="G66" s="4"/>
    </row>
    <row r="67" spans="1:7" ht="15">
      <c r="A67" s="3"/>
      <c r="B67" s="87" t="s">
        <v>93</v>
      </c>
      <c r="C67" s="88"/>
      <c r="D67" s="88"/>
      <c r="E67" s="89"/>
      <c r="F67" s="4">
        <f>SUM(F7:F31,F34,F37:F44,F45,F48:F58,F61:F64)</f>
        <v>22444056.512000002</v>
      </c>
      <c r="G67" s="4"/>
    </row>
    <row r="68" ht="15">
      <c r="G68" s="6"/>
    </row>
    <row r="70" spans="1:7" ht="15">
      <c r="A70" s="85" t="s">
        <v>89</v>
      </c>
      <c r="B70" s="85"/>
      <c r="E70" s="6"/>
      <c r="F70" s="86" t="s">
        <v>90</v>
      </c>
      <c r="G70" s="86"/>
    </row>
    <row r="72" spans="1:7" ht="15">
      <c r="A72" s="85" t="s">
        <v>91</v>
      </c>
      <c r="B72" s="85"/>
      <c r="F72" s="86" t="s">
        <v>92</v>
      </c>
      <c r="G72" s="86"/>
    </row>
    <row r="73" ht="15">
      <c r="F73" s="48"/>
    </row>
    <row r="74" spans="2:3" ht="15">
      <c r="B74" s="60"/>
      <c r="C74" s="61"/>
    </row>
    <row r="75" spans="2:3" ht="15">
      <c r="B75" s="60"/>
      <c r="C75" s="61"/>
    </row>
    <row r="76" spans="2:3" ht="15">
      <c r="B76" s="60"/>
      <c r="C76" s="61"/>
    </row>
    <row r="77" spans="2:3" ht="15">
      <c r="B77" s="60"/>
      <c r="C77" s="61"/>
    </row>
    <row r="78" spans="2:3" ht="15">
      <c r="B78" s="60"/>
      <c r="C78" s="61"/>
    </row>
    <row r="79" ht="15">
      <c r="C79" s="57"/>
    </row>
    <row r="80" ht="15">
      <c r="C80" s="57"/>
    </row>
    <row r="81" ht="15">
      <c r="C81" s="57"/>
    </row>
    <row r="82" ht="15">
      <c r="C82" s="57"/>
    </row>
  </sheetData>
  <sheetProtection/>
  <mergeCells count="30">
    <mergeCell ref="A70:B70"/>
    <mergeCell ref="F70:G70"/>
    <mergeCell ref="A72:B72"/>
    <mergeCell ref="F72:G72"/>
    <mergeCell ref="A1:G1"/>
    <mergeCell ref="B65:E65"/>
    <mergeCell ref="B67:E67"/>
    <mergeCell ref="F3:G3"/>
    <mergeCell ref="B59:E59"/>
    <mergeCell ref="A3:A4"/>
    <mergeCell ref="B3:B4"/>
    <mergeCell ref="B33:G33"/>
    <mergeCell ref="C3:C4"/>
    <mergeCell ref="D3:D4"/>
    <mergeCell ref="E3:E4"/>
    <mergeCell ref="C43:C44"/>
    <mergeCell ref="D43:D44"/>
    <mergeCell ref="G7:G8"/>
    <mergeCell ref="G14:G15"/>
    <mergeCell ref="G37:G38"/>
    <mergeCell ref="E43:E44"/>
    <mergeCell ref="F43:F44"/>
    <mergeCell ref="G43:G44"/>
    <mergeCell ref="F54:F55"/>
    <mergeCell ref="F7:F8"/>
    <mergeCell ref="F14:F15"/>
    <mergeCell ref="G54:G55"/>
    <mergeCell ref="G52:G53"/>
    <mergeCell ref="G39:G40"/>
    <mergeCell ref="G41:G42"/>
  </mergeCells>
  <printOptions/>
  <pageMargins left="0.2362204724409449" right="0.29411764705882354" top="0.9448818897637796" bottom="0.9448818897637796" header="0.31496062992125984" footer="0.31496062992125984"/>
  <pageSetup horizontalDpi="600" verticalDpi="600" orientation="portrait" paperSize="9" r:id="rId1"/>
  <headerFooter>
    <oddHeader>&amp;RУтверждена 
общим собранием членов ТСЖ "ОЛИМП"
Протокол №______от "_______"_____________20______г.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94</v>
      </c>
      <c r="C1" s="19"/>
      <c r="D1" s="23"/>
      <c r="E1" s="23"/>
    </row>
    <row r="2" spans="2:5" ht="15">
      <c r="B2" s="19" t="s">
        <v>95</v>
      </c>
      <c r="C2" s="19"/>
      <c r="D2" s="23"/>
      <c r="E2" s="23"/>
    </row>
    <row r="3" spans="2:5" ht="15">
      <c r="B3" s="20"/>
      <c r="C3" s="20"/>
      <c r="D3" s="24"/>
      <c r="E3" s="24"/>
    </row>
    <row r="4" spans="2:5" ht="60">
      <c r="B4" s="20" t="s">
        <v>96</v>
      </c>
      <c r="C4" s="20"/>
      <c r="D4" s="24"/>
      <c r="E4" s="24"/>
    </row>
    <row r="5" spans="2:5" ht="15">
      <c r="B5" s="20"/>
      <c r="C5" s="20"/>
      <c r="D5" s="24"/>
      <c r="E5" s="24"/>
    </row>
    <row r="6" spans="2:5" ht="30">
      <c r="B6" s="19" t="s">
        <v>97</v>
      </c>
      <c r="C6" s="19"/>
      <c r="D6" s="23"/>
      <c r="E6" s="23" t="s">
        <v>98</v>
      </c>
    </row>
    <row r="7" spans="2:5" ht="15.75" thickBot="1">
      <c r="B7" s="20"/>
      <c r="C7" s="20"/>
      <c r="D7" s="24"/>
      <c r="E7" s="24"/>
    </row>
    <row r="8" spans="2:5" ht="60.75" thickBot="1">
      <c r="B8" s="21" t="s">
        <v>99</v>
      </c>
      <c r="C8" s="22"/>
      <c r="D8" s="25"/>
      <c r="E8" s="26">
        <v>20</v>
      </c>
    </row>
    <row r="9" spans="2:5" ht="15">
      <c r="B9" s="20"/>
      <c r="C9" s="20"/>
      <c r="D9" s="24"/>
      <c r="E9" s="24"/>
    </row>
    <row r="10" spans="2:5" ht="15">
      <c r="B10" s="20"/>
      <c r="C10" s="20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2017-02-17T08:06:23Z</cp:lastPrinted>
  <dcterms:created xsi:type="dcterms:W3CDTF">2013-03-05T11:49:06Z</dcterms:created>
  <dcterms:modified xsi:type="dcterms:W3CDTF">2017-03-16T09:58:36Z</dcterms:modified>
  <cp:category/>
  <cp:version/>
  <cp:contentType/>
  <cp:contentStatus/>
</cp:coreProperties>
</file>